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Matteo/Downloads/"/>
    </mc:Choice>
  </mc:AlternateContent>
  <xr:revisionPtr revIDLastSave="0" documentId="13_ncr:1_{AA0EBE28-78FA-4449-8C72-B173448267EA}" xr6:coauthVersionLast="46" xr6:coauthVersionMax="46" xr10:uidLastSave="{00000000-0000-0000-0000-000000000000}"/>
  <bookViews>
    <workbookView xWindow="0" yWindow="0" windowWidth="28800" windowHeight="18000" tabRatio="5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40" i="1" l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H10" i="1"/>
  <c r="G10" i="1"/>
  <c r="G9" i="1"/>
  <c r="H9" i="1" s="1"/>
  <c r="G8" i="1"/>
  <c r="H8" i="1" s="1"/>
  <c r="G38" i="1"/>
  <c r="H38" i="1" s="1"/>
  <c r="G7" i="1"/>
  <c r="H7" i="1" s="1"/>
  <c r="H31" i="1" l="1"/>
</calcChain>
</file>

<file path=xl/sharedStrings.xml><?xml version="1.0" encoding="utf-8"?>
<sst xmlns="http://schemas.openxmlformats.org/spreadsheetml/2006/main" count="62" uniqueCount="53">
  <si>
    <t>LONG</t>
  </si>
  <si>
    <t>SHORT</t>
  </si>
  <si>
    <t>Data In</t>
  </si>
  <si>
    <t>Data out</t>
  </si>
  <si>
    <t>Titolo</t>
  </si>
  <si>
    <t>Long</t>
  </si>
  <si>
    <t>SL</t>
  </si>
  <si>
    <t>Uscita</t>
  </si>
  <si>
    <t>Utile/Perdita</t>
  </si>
  <si>
    <t>% Gain/Loss</t>
  </si>
  <si>
    <t>Data Out</t>
  </si>
  <si>
    <t>Short</t>
  </si>
  <si>
    <t>Nexi</t>
  </si>
  <si>
    <t>15/10 metà 15,38 26/10 metà 14,48 17/12 vendita metà a 16,5 03/03 metà 15,13</t>
  </si>
  <si>
    <t>Enel</t>
  </si>
  <si>
    <t>Digital Bros</t>
  </si>
  <si>
    <t>14/12 dvd 0,15 15/01 metà 19,44 25/01 metà 19,20</t>
  </si>
  <si>
    <t>Citrix</t>
  </si>
  <si>
    <t>DVD 07/12 0,35 ( pag 22/12)</t>
  </si>
  <si>
    <t>Aeffe</t>
  </si>
  <si>
    <t>Landi</t>
  </si>
  <si>
    <t>Bper</t>
  </si>
  <si>
    <t>08/02 metà 1,89 25/03 metà 1,906</t>
  </si>
  <si>
    <t>Ferrari</t>
  </si>
  <si>
    <t>DVD 19/04 0,867 ( pag 05/05)</t>
  </si>
  <si>
    <t>B. Ifis</t>
  </si>
  <si>
    <t>Ovs</t>
  </si>
  <si>
    <t>11/03 metà 1,476 18/06 metà 1,816</t>
  </si>
  <si>
    <t>Eurotech</t>
  </si>
  <si>
    <t>Eni</t>
  </si>
  <si>
    <t>24/05 dvd 0,24</t>
  </si>
  <si>
    <t>Telecom</t>
  </si>
  <si>
    <t>30/04 mezza size</t>
  </si>
  <si>
    <t>Diasorin</t>
  </si>
  <si>
    <t>24/05 dvd 1,00 29/06 metà 159,90 metà 13/08 179,60</t>
  </si>
  <si>
    <t>B.Pop.Sondrio</t>
  </si>
  <si>
    <t>S.Ferragamo</t>
  </si>
  <si>
    <t>09/11 metà 20,02 10/12 metà 22,78</t>
  </si>
  <si>
    <t>Saes G.</t>
  </si>
  <si>
    <t>Prima Industrie</t>
  </si>
  <si>
    <t>Banca Sistema</t>
  </si>
  <si>
    <t>Tod’s</t>
  </si>
  <si>
    <t>Intesa</t>
  </si>
  <si>
    <t>Somma aritmetica delle percentuali di guadagno o perdita realizzata sulle operazioni Long</t>
  </si>
  <si>
    <t>Somma aritmetica delle percentuali di guadagno o perdita realizzata sulle operazioni short</t>
  </si>
  <si>
    <t>Numero totale delle operazioni chiuse nell'anno 2021</t>
  </si>
  <si>
    <t>Guadagno medio per ogni operazione conclusa nel 2021*</t>
  </si>
  <si>
    <t>Somma aritmetica delle percentuali di guadagno o perdita realizzata sulle operazioni Long e Short (134,76% - 3,08%)</t>
  </si>
  <si>
    <t>5,48%*</t>
  </si>
  <si>
    <t>131,68%*</t>
  </si>
  <si>
    <t>Risultati MAC Trader Basic
Anno 2021</t>
  </si>
  <si>
    <t>* Percentuale lorda alla quale vanno applicate tasse e commissioni</t>
  </si>
  <si>
    <t>Ti inviitiamo a visitare www.mactrader.it/basic/risultati per scaricare l'excel ufficiale e leggere il commento ai numeri. Grazie!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</si>
</sst>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%;[Red]\-0.00%"/>
    <numFmt numFmtId="165" formatCode="[$€-410]\ #,##0.00;[Red]\-[$€-410]\ #,##0.00"/>
    <numFmt numFmtId="166" formatCode="0.00;[Red]\-0.00"/>
    <numFmt numFmtId="167" formatCode="0_ ;[Red]\-0\ "/>
  </numFmts>
  <fonts count="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30"/>
      <name val="Arial"/>
      <family val="2"/>
      <charset val="1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/>
    <xf numFmtId="165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4" fontId="0" fillId="0" borderId="0" xfId="0" applyNumberFormat="1"/>
    <xf numFmtId="166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14" fontId="0" fillId="0" borderId="0" xfId="0" applyNumberFormat="1" applyFont="1"/>
    <xf numFmtId="0" fontId="0" fillId="0" borderId="0" xfId="0" applyAlignment="1">
      <alignment horizontal="center"/>
    </xf>
    <xf numFmtId="167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165100</xdr:rowOff>
    </xdr:from>
    <xdr:to>
      <xdr:col>3</xdr:col>
      <xdr:colOff>469900</xdr:colOff>
      <xdr:row>0</xdr:row>
      <xdr:rowOff>1435100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2650DF2C-B331-E840-AF70-C3F0337E0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65100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Normal="100" workbookViewId="0">
      <selection activeCell="F51" sqref="F51"/>
    </sheetView>
  </sheetViews>
  <sheetFormatPr baseColWidth="10" defaultColWidth="8.83203125" defaultRowHeight="13" x14ac:dyDescent="0.15"/>
  <cols>
    <col min="1" max="8" width="11.5"/>
    <col min="9" max="9" width="55.33203125" customWidth="1"/>
    <col min="10" max="1025" width="11.5"/>
  </cols>
  <sheetData>
    <row r="1" spans="1:17" ht="124" customHeight="1" x14ac:dyDescent="0.15">
      <c r="A1" s="18" t="s">
        <v>50</v>
      </c>
      <c r="B1" s="19"/>
      <c r="C1" s="19"/>
      <c r="D1" s="19"/>
      <c r="E1" s="19"/>
      <c r="F1" s="19"/>
      <c r="G1" s="19"/>
      <c r="H1" s="19"/>
      <c r="I1" s="19"/>
    </row>
    <row r="2" spans="1:17" x14ac:dyDescent="0.15">
      <c r="E2" s="1" t="s">
        <v>0</v>
      </c>
      <c r="I2" s="1"/>
    </row>
    <row r="3" spans="1:17" x14ac:dyDescent="0.15">
      <c r="I3" s="2"/>
    </row>
    <row r="4" spans="1:17" x14ac:dyDescent="0.15">
      <c r="I4" s="3"/>
    </row>
    <row r="5" spans="1:17" x14ac:dyDescent="0.15">
      <c r="A5" s="1" t="s">
        <v>2</v>
      </c>
      <c r="B5" s="1" t="s">
        <v>3</v>
      </c>
      <c r="C5" s="1" t="s">
        <v>4</v>
      </c>
      <c r="D5" s="4" t="s">
        <v>5</v>
      </c>
      <c r="E5" s="4" t="s">
        <v>6</v>
      </c>
      <c r="F5" s="4" t="s">
        <v>7</v>
      </c>
      <c r="G5" s="1" t="s">
        <v>8</v>
      </c>
      <c r="H5" s="1" t="s">
        <v>9</v>
      </c>
    </row>
    <row r="7" spans="1:17" x14ac:dyDescent="0.15">
      <c r="A7" s="8">
        <v>44119</v>
      </c>
      <c r="B7" s="8">
        <v>44258</v>
      </c>
      <c r="C7" s="9" t="s">
        <v>12</v>
      </c>
      <c r="D7">
        <v>14.93</v>
      </c>
      <c r="E7">
        <v>14.48</v>
      </c>
      <c r="F7">
        <v>15.815</v>
      </c>
      <c r="G7" s="7">
        <f t="shared" ref="G7:G40" si="0">F7-D7</f>
        <v>0.88499999999999979</v>
      </c>
      <c r="H7" s="2">
        <f>(G7/D7)</f>
        <v>5.9276624246483577E-2</v>
      </c>
      <c r="I7" t="s">
        <v>13</v>
      </c>
    </row>
    <row r="8" spans="1:17" x14ac:dyDescent="0.15">
      <c r="A8" s="8">
        <v>44141</v>
      </c>
      <c r="B8" s="8">
        <v>44221</v>
      </c>
      <c r="C8" s="9" t="s">
        <v>15</v>
      </c>
      <c r="D8">
        <v>17.36</v>
      </c>
      <c r="E8">
        <v>15.95</v>
      </c>
      <c r="F8">
        <v>19.32</v>
      </c>
      <c r="G8" s="7">
        <f t="shared" si="0"/>
        <v>1.9600000000000009</v>
      </c>
      <c r="H8" s="2">
        <f>((G8+ 0.15)/D8)</f>
        <v>0.12154377880184336</v>
      </c>
      <c r="I8" t="s">
        <v>16</v>
      </c>
      <c r="J8" s="6"/>
      <c r="K8" s="8"/>
      <c r="L8" s="9"/>
      <c r="P8" s="7"/>
      <c r="Q8" s="2"/>
    </row>
    <row r="9" spans="1:17" x14ac:dyDescent="0.15">
      <c r="A9" s="8">
        <v>44155</v>
      </c>
      <c r="B9" s="8">
        <v>44258</v>
      </c>
      <c r="C9" s="9" t="s">
        <v>17</v>
      </c>
      <c r="D9">
        <v>121.36</v>
      </c>
      <c r="E9">
        <v>116.9</v>
      </c>
      <c r="F9">
        <v>135.80000000000001</v>
      </c>
      <c r="G9" s="7">
        <f t="shared" si="0"/>
        <v>14.440000000000012</v>
      </c>
      <c r="H9" s="2">
        <f>((G9+ 0.35)/D9)</f>
        <v>0.12186882003955184</v>
      </c>
      <c r="I9" t="s">
        <v>18</v>
      </c>
      <c r="J9" s="6"/>
      <c r="K9" s="8"/>
      <c r="L9" s="9"/>
      <c r="P9" s="7"/>
      <c r="Q9" s="2"/>
    </row>
    <row r="10" spans="1:17" x14ac:dyDescent="0.15">
      <c r="A10" s="8">
        <v>44183</v>
      </c>
      <c r="B10" s="8">
        <v>44225</v>
      </c>
      <c r="C10" s="9" t="s">
        <v>19</v>
      </c>
      <c r="D10">
        <v>1.1319999999999999</v>
      </c>
      <c r="E10">
        <v>1.04</v>
      </c>
      <c r="F10">
        <v>1.02</v>
      </c>
      <c r="G10" s="7">
        <f t="shared" si="0"/>
        <v>-0.11199999999999988</v>
      </c>
      <c r="H10" s="2">
        <f>(G10/D10)</f>
        <v>-9.8939929328621806E-2</v>
      </c>
      <c r="J10" s="6"/>
      <c r="K10" s="8"/>
      <c r="L10" s="9"/>
      <c r="P10" s="7"/>
      <c r="Q10" s="2"/>
    </row>
    <row r="11" spans="1:17" x14ac:dyDescent="0.15">
      <c r="A11" s="8">
        <v>44203</v>
      </c>
      <c r="B11" s="8">
        <v>44204</v>
      </c>
      <c r="C11" s="9" t="s">
        <v>20</v>
      </c>
      <c r="D11">
        <v>0.876</v>
      </c>
      <c r="E11">
        <v>0.82799999999999996</v>
      </c>
      <c r="F11">
        <v>0.92</v>
      </c>
      <c r="G11" s="7">
        <f t="shared" si="0"/>
        <v>4.4000000000000039E-2</v>
      </c>
      <c r="H11" s="2">
        <f>(G11/D11)</f>
        <v>5.0228310502283151E-2</v>
      </c>
      <c r="P11" s="7"/>
      <c r="Q11" s="2"/>
    </row>
    <row r="12" spans="1:17" x14ac:dyDescent="0.15">
      <c r="A12" s="8">
        <v>44216</v>
      </c>
      <c r="B12" s="8">
        <v>44280</v>
      </c>
      <c r="C12" s="9" t="s">
        <v>21</v>
      </c>
      <c r="D12">
        <v>1.66</v>
      </c>
      <c r="E12">
        <v>1.569</v>
      </c>
      <c r="F12">
        <v>1.8979999999999999</v>
      </c>
      <c r="G12" s="7">
        <f t="shared" si="0"/>
        <v>0.23799999999999999</v>
      </c>
      <c r="H12" s="2">
        <f>(G12/D12)</f>
        <v>0.14337349397590363</v>
      </c>
      <c r="I12" t="s">
        <v>22</v>
      </c>
      <c r="P12" s="7"/>
      <c r="Q12" s="2"/>
    </row>
    <row r="13" spans="1:17" x14ac:dyDescent="0.15">
      <c r="A13" s="8">
        <v>44230</v>
      </c>
      <c r="B13" s="8">
        <v>44410</v>
      </c>
      <c r="C13" s="9" t="s">
        <v>23</v>
      </c>
      <c r="D13">
        <v>170.5</v>
      </c>
      <c r="E13">
        <v>169.8</v>
      </c>
      <c r="F13">
        <v>181.1</v>
      </c>
      <c r="G13" s="7">
        <f t="shared" si="0"/>
        <v>10.599999999999994</v>
      </c>
      <c r="H13" s="2">
        <f>(G13+ 0.867)/D13</f>
        <v>6.7255131964809353E-2</v>
      </c>
      <c r="I13" t="s">
        <v>24</v>
      </c>
      <c r="P13" s="7"/>
      <c r="Q13" s="2"/>
    </row>
    <row r="14" spans="1:17" x14ac:dyDescent="0.15">
      <c r="A14" s="8">
        <v>44256</v>
      </c>
      <c r="B14" s="8">
        <v>44294</v>
      </c>
      <c r="C14" s="9" t="s">
        <v>25</v>
      </c>
      <c r="D14">
        <v>10.71</v>
      </c>
      <c r="E14">
        <v>9.94</v>
      </c>
      <c r="F14">
        <v>11.06</v>
      </c>
      <c r="G14" s="7">
        <f t="shared" si="0"/>
        <v>0.34999999999999964</v>
      </c>
      <c r="H14" s="2">
        <f>(G14/D14)</f>
        <v>3.267973856209147E-2</v>
      </c>
      <c r="P14" s="7"/>
      <c r="Q14" s="2"/>
    </row>
    <row r="15" spans="1:17" x14ac:dyDescent="0.15">
      <c r="A15" s="8">
        <v>44259</v>
      </c>
      <c r="B15" s="8">
        <v>44365</v>
      </c>
      <c r="C15" s="9" t="s">
        <v>26</v>
      </c>
      <c r="D15">
        <v>1.1200000000000001</v>
      </c>
      <c r="E15">
        <v>1.06</v>
      </c>
      <c r="F15">
        <v>1.6459999999999999</v>
      </c>
      <c r="G15" s="7">
        <f t="shared" si="0"/>
        <v>0.5259999999999998</v>
      </c>
      <c r="H15" s="2">
        <f>(G15/D15)</f>
        <v>0.46964285714285692</v>
      </c>
      <c r="I15" t="s">
        <v>27</v>
      </c>
      <c r="P15" s="7"/>
      <c r="Q15" s="2"/>
    </row>
    <row r="16" spans="1:17" x14ac:dyDescent="0.15">
      <c r="A16" s="8">
        <v>44270</v>
      </c>
      <c r="B16" s="8">
        <v>44294</v>
      </c>
      <c r="C16" s="9" t="s">
        <v>28</v>
      </c>
      <c r="D16">
        <v>5.0650000000000004</v>
      </c>
      <c r="E16">
        <v>4.8</v>
      </c>
      <c r="F16">
        <v>5.15</v>
      </c>
      <c r="G16" s="7">
        <f t="shared" si="0"/>
        <v>8.4999999999999964E-2</v>
      </c>
      <c r="H16" s="2">
        <f>(G16/D16)</f>
        <v>1.6781836130306014E-2</v>
      </c>
      <c r="P16" s="7"/>
      <c r="Q16" s="2"/>
    </row>
    <row r="17" spans="1:17" x14ac:dyDescent="0.15">
      <c r="A17" s="8">
        <v>44313</v>
      </c>
      <c r="B17" s="8">
        <v>44365</v>
      </c>
      <c r="C17" s="9" t="s">
        <v>29</v>
      </c>
      <c r="D17">
        <v>10.08</v>
      </c>
      <c r="E17">
        <v>10</v>
      </c>
      <c r="F17">
        <v>10.34</v>
      </c>
      <c r="G17" s="7">
        <f t="shared" si="0"/>
        <v>0.25999999999999979</v>
      </c>
      <c r="H17" s="2">
        <f>((G17+ 0.24)/D17)</f>
        <v>4.960317460317458E-2</v>
      </c>
      <c r="I17" t="s">
        <v>30</v>
      </c>
      <c r="P17" s="7"/>
      <c r="Q17" s="2"/>
    </row>
    <row r="18" spans="1:17" x14ac:dyDescent="0.15">
      <c r="A18" s="8">
        <v>44316</v>
      </c>
      <c r="B18" s="8">
        <v>44365</v>
      </c>
      <c r="C18" s="9" t="s">
        <v>31</v>
      </c>
      <c r="D18">
        <v>0.45400000000000001</v>
      </c>
      <c r="E18">
        <v>0.42</v>
      </c>
      <c r="F18">
        <v>0.4385</v>
      </c>
      <c r="G18" s="7">
        <f t="shared" si="0"/>
        <v>-1.5500000000000014E-2</v>
      </c>
      <c r="H18" s="2">
        <f>(G18/D18)/2</f>
        <v>-1.7070484581497812E-2</v>
      </c>
      <c r="I18" t="s">
        <v>32</v>
      </c>
      <c r="P18" s="7"/>
      <c r="Q18" s="2"/>
    </row>
    <row r="19" spans="1:17" x14ac:dyDescent="0.15">
      <c r="A19" s="8">
        <v>44333</v>
      </c>
      <c r="B19" s="8">
        <v>44421</v>
      </c>
      <c r="C19" t="s">
        <v>33</v>
      </c>
      <c r="D19">
        <v>140.5</v>
      </c>
      <c r="E19">
        <v>135</v>
      </c>
      <c r="F19">
        <v>169.75</v>
      </c>
      <c r="G19" s="7">
        <f t="shared" si="0"/>
        <v>29.25</v>
      </c>
      <c r="H19" s="2">
        <f>((G19+ 1)/D19)</f>
        <v>0.21530249110320285</v>
      </c>
      <c r="I19" t="s">
        <v>34</v>
      </c>
      <c r="P19" s="7"/>
      <c r="Q19" s="2"/>
    </row>
    <row r="20" spans="1:17" x14ac:dyDescent="0.15">
      <c r="A20" s="8">
        <v>44370</v>
      </c>
      <c r="B20" s="8">
        <v>44496</v>
      </c>
      <c r="C20" t="s">
        <v>35</v>
      </c>
      <c r="D20">
        <v>3.6320000000000001</v>
      </c>
      <c r="E20">
        <v>3.54</v>
      </c>
      <c r="F20">
        <v>3.82</v>
      </c>
      <c r="G20" s="7">
        <f t="shared" si="0"/>
        <v>0.18799999999999972</v>
      </c>
      <c r="H20" s="2">
        <f t="shared" ref="H20:H27" si="1">(G20/D20)</f>
        <v>5.1762114537444857E-2</v>
      </c>
      <c r="P20" s="7"/>
      <c r="Q20" s="2"/>
    </row>
    <row r="21" spans="1:17" x14ac:dyDescent="0.15">
      <c r="A21" s="8">
        <v>44370</v>
      </c>
      <c r="B21" s="8">
        <v>44540</v>
      </c>
      <c r="C21" s="9" t="s">
        <v>36</v>
      </c>
      <c r="D21">
        <v>19.559999999999999</v>
      </c>
      <c r="E21">
        <v>19.350000000000001</v>
      </c>
      <c r="F21">
        <v>21.4</v>
      </c>
      <c r="G21" s="7">
        <f t="shared" si="0"/>
        <v>1.8399999999999999</v>
      </c>
      <c r="H21" s="2">
        <f t="shared" si="1"/>
        <v>9.4069529652351741E-2</v>
      </c>
      <c r="I21" t="s">
        <v>37</v>
      </c>
      <c r="P21" s="7"/>
      <c r="Q21" s="2"/>
    </row>
    <row r="22" spans="1:17" x14ac:dyDescent="0.15">
      <c r="A22" s="8">
        <v>44410</v>
      </c>
      <c r="B22" s="8">
        <v>44420</v>
      </c>
      <c r="C22" s="9" t="s">
        <v>38</v>
      </c>
      <c r="D22">
        <v>20.45</v>
      </c>
      <c r="E22">
        <v>19.899999999999999</v>
      </c>
      <c r="F22">
        <v>22.1</v>
      </c>
      <c r="G22" s="7">
        <f t="shared" si="0"/>
        <v>1.6500000000000021</v>
      </c>
      <c r="H22" s="2">
        <f t="shared" si="1"/>
        <v>8.0684596577017223E-2</v>
      </c>
      <c r="P22" s="7"/>
      <c r="Q22" s="2"/>
    </row>
    <row r="23" spans="1:17" x14ac:dyDescent="0.15">
      <c r="A23" s="8">
        <v>44421</v>
      </c>
      <c r="B23" s="8">
        <v>44432</v>
      </c>
      <c r="C23" s="9" t="s">
        <v>12</v>
      </c>
      <c r="D23">
        <v>17.559999999999999</v>
      </c>
      <c r="E23">
        <v>17.3</v>
      </c>
      <c r="F23">
        <v>17.59</v>
      </c>
      <c r="G23" s="7">
        <f t="shared" si="0"/>
        <v>3.0000000000001137E-2</v>
      </c>
      <c r="H23" s="2">
        <f t="shared" si="1"/>
        <v>1.7084282460137323E-3</v>
      </c>
      <c r="P23" s="7"/>
      <c r="Q23" s="2"/>
    </row>
    <row r="24" spans="1:17" x14ac:dyDescent="0.15">
      <c r="A24" s="8">
        <v>44428</v>
      </c>
      <c r="B24" s="8">
        <v>44468</v>
      </c>
      <c r="C24" s="9" t="s">
        <v>39</v>
      </c>
      <c r="D24">
        <v>20.399999999999999</v>
      </c>
      <c r="E24">
        <v>19.899999999999999</v>
      </c>
      <c r="F24">
        <v>18.52</v>
      </c>
      <c r="G24" s="7">
        <f t="shared" si="0"/>
        <v>-1.879999999999999</v>
      </c>
      <c r="H24" s="2">
        <f t="shared" si="1"/>
        <v>-9.2156862745098003E-2</v>
      </c>
      <c r="P24" s="7"/>
      <c r="Q24" s="2"/>
    </row>
    <row r="25" spans="1:17" x14ac:dyDescent="0.15">
      <c r="A25" s="8">
        <v>44433</v>
      </c>
      <c r="B25" s="8">
        <v>44468</v>
      </c>
      <c r="C25" s="9" t="s">
        <v>40</v>
      </c>
      <c r="D25">
        <v>2.238</v>
      </c>
      <c r="E25">
        <v>2.1800000000000002</v>
      </c>
      <c r="F25">
        <v>2.2799999999999998</v>
      </c>
      <c r="G25" s="7">
        <f t="shared" si="0"/>
        <v>4.1999999999999815E-2</v>
      </c>
      <c r="H25" s="2">
        <f t="shared" si="1"/>
        <v>1.8766756032171501E-2</v>
      </c>
      <c r="P25" s="7"/>
      <c r="Q25" s="2"/>
    </row>
    <row r="26" spans="1:17" x14ac:dyDescent="0.15">
      <c r="A26" s="8">
        <v>44453</v>
      </c>
      <c r="B26" s="8">
        <v>44468</v>
      </c>
      <c r="C26" s="9" t="s">
        <v>28</v>
      </c>
      <c r="D26">
        <v>5.4850000000000003</v>
      </c>
      <c r="E26">
        <v>5.2</v>
      </c>
      <c r="F26">
        <v>5.07</v>
      </c>
      <c r="G26" s="7">
        <f t="shared" si="0"/>
        <v>-0.41500000000000004</v>
      </c>
      <c r="H26" s="2">
        <f t="shared" si="1"/>
        <v>-7.5660893345487701E-2</v>
      </c>
      <c r="I26" s="10"/>
      <c r="P26" s="7"/>
      <c r="Q26" s="2"/>
    </row>
    <row r="27" spans="1:17" x14ac:dyDescent="0.15">
      <c r="A27" s="8">
        <v>44470</v>
      </c>
      <c r="B27" s="8">
        <v>44473</v>
      </c>
      <c r="C27" s="9" t="s">
        <v>41</v>
      </c>
      <c r="D27">
        <v>46.16</v>
      </c>
      <c r="E27">
        <v>45</v>
      </c>
      <c r="F27">
        <v>44.98</v>
      </c>
      <c r="G27" s="7">
        <f t="shared" si="0"/>
        <v>-1.1799999999999997</v>
      </c>
      <c r="H27" s="2">
        <f t="shared" si="1"/>
        <v>-2.5563258232235698E-2</v>
      </c>
      <c r="P27" s="7"/>
      <c r="Q27" s="2"/>
    </row>
    <row r="28" spans="1:17" x14ac:dyDescent="0.15">
      <c r="A28" s="8">
        <v>44491</v>
      </c>
      <c r="B28" s="8">
        <v>44518</v>
      </c>
      <c r="C28" s="9" t="s">
        <v>29</v>
      </c>
      <c r="D28">
        <v>12.156000000000001</v>
      </c>
      <c r="E28">
        <v>12</v>
      </c>
      <c r="F28">
        <v>12.366</v>
      </c>
      <c r="G28" s="7">
        <f>F28-D28</f>
        <v>0.20999999999999908</v>
      </c>
      <c r="H28" s="2">
        <f>(G28/D28)</f>
        <v>1.727541954590318E-2</v>
      </c>
      <c r="P28" s="7"/>
      <c r="Q28" s="2"/>
    </row>
    <row r="29" spans="1:17" x14ac:dyDescent="0.15">
      <c r="A29" s="8">
        <v>44550</v>
      </c>
      <c r="B29" s="8">
        <v>44559</v>
      </c>
      <c r="C29" s="9" t="s">
        <v>42</v>
      </c>
      <c r="D29">
        <v>2.1800000000000002</v>
      </c>
      <c r="E29">
        <v>2.1579999999999999</v>
      </c>
      <c r="F29">
        <v>2.2785000000000002</v>
      </c>
      <c r="G29" s="7">
        <f>F29-D29</f>
        <v>9.8500000000000032E-2</v>
      </c>
      <c r="H29" s="2">
        <f>(G29/D29)</f>
        <v>4.518348623853212E-2</v>
      </c>
      <c r="P29" s="7"/>
      <c r="Q29" s="2"/>
    </row>
    <row r="30" spans="1:17" x14ac:dyDescent="0.15">
      <c r="A30" s="8"/>
      <c r="B30" s="8"/>
      <c r="C30" s="9"/>
      <c r="G30" s="7"/>
      <c r="H30" s="2"/>
      <c r="P30" s="7"/>
      <c r="Q30" s="2"/>
    </row>
    <row r="31" spans="1:17" x14ac:dyDescent="0.15">
      <c r="A31" s="16" t="s">
        <v>43</v>
      </c>
      <c r="B31" s="16"/>
      <c r="C31" s="16"/>
      <c r="D31" s="16"/>
      <c r="E31" s="16"/>
      <c r="F31" s="16"/>
      <c r="G31" s="16"/>
      <c r="H31" s="2">
        <f>SUM(H7:H30)</f>
        <v>1.3476151596690009</v>
      </c>
      <c r="P31" s="7"/>
      <c r="Q31" s="2"/>
    </row>
    <row r="32" spans="1:17" x14ac:dyDescent="0.15">
      <c r="P32" s="7"/>
      <c r="Q32" s="2"/>
    </row>
    <row r="33" spans="1:17" x14ac:dyDescent="0.15">
      <c r="E33" s="1" t="s">
        <v>1</v>
      </c>
      <c r="P33" s="7"/>
      <c r="Q33" s="2"/>
    </row>
    <row r="34" spans="1:17" x14ac:dyDescent="0.15">
      <c r="P34" s="7"/>
      <c r="Q34" s="2"/>
    </row>
    <row r="35" spans="1:17" x14ac:dyDescent="0.15">
      <c r="P35" s="7"/>
      <c r="Q35" s="2"/>
    </row>
    <row r="36" spans="1:17" x14ac:dyDescent="0.15">
      <c r="A36" s="1" t="s">
        <v>2</v>
      </c>
      <c r="B36" s="1" t="s">
        <v>10</v>
      </c>
      <c r="C36" s="1" t="s">
        <v>4</v>
      </c>
      <c r="D36" s="4" t="s">
        <v>11</v>
      </c>
      <c r="E36" s="5" t="s">
        <v>6</v>
      </c>
      <c r="F36" s="4" t="s">
        <v>7</v>
      </c>
      <c r="G36" s="1" t="s">
        <v>8</v>
      </c>
      <c r="H36" s="1" t="s">
        <v>9</v>
      </c>
      <c r="P36" s="7"/>
      <c r="Q36" s="2"/>
    </row>
    <row r="37" spans="1:17" x14ac:dyDescent="0.15">
      <c r="A37" s="6"/>
      <c r="B37" s="6"/>
      <c r="G37" s="7"/>
      <c r="H37" s="2"/>
      <c r="P37" s="7"/>
      <c r="Q37" s="2"/>
    </row>
    <row r="38" spans="1:17" x14ac:dyDescent="0.15">
      <c r="A38" s="6">
        <v>44473</v>
      </c>
      <c r="B38" s="8">
        <v>44488</v>
      </c>
      <c r="C38" s="9" t="s">
        <v>14</v>
      </c>
      <c r="D38">
        <v>6.7119999999999997</v>
      </c>
      <c r="E38">
        <v>6.75</v>
      </c>
      <c r="F38">
        <v>6.9189999999999996</v>
      </c>
      <c r="G38" s="7">
        <f>D38-F38</f>
        <v>-0.20699999999999985</v>
      </c>
      <c r="H38" s="2">
        <f>(G38/D38)</f>
        <v>-3.0840286054827155E-2</v>
      </c>
      <c r="P38" s="7"/>
      <c r="Q38" s="2"/>
    </row>
    <row r="39" spans="1:17" x14ac:dyDescent="0.15">
      <c r="A39" s="8"/>
      <c r="B39" s="8"/>
      <c r="G39" s="7"/>
      <c r="H39" s="2"/>
      <c r="P39" s="7"/>
      <c r="Q39" s="2"/>
    </row>
    <row r="40" spans="1:17" ht="27" customHeight="1" x14ac:dyDescent="0.15">
      <c r="A40" s="15" t="s">
        <v>44</v>
      </c>
      <c r="B40" s="15"/>
      <c r="C40" s="15"/>
      <c r="D40" s="15"/>
      <c r="E40" s="15"/>
      <c r="F40" s="15"/>
      <c r="G40" s="7">
        <f t="shared" si="0"/>
        <v>0</v>
      </c>
      <c r="H40" s="2">
        <v>-3.0800000000000001E-2</v>
      </c>
      <c r="I40" s="2"/>
      <c r="P40" s="7"/>
      <c r="Q40" s="2"/>
    </row>
    <row r="41" spans="1:17" x14ac:dyDescent="0.15">
      <c r="A41" s="16"/>
      <c r="B41" s="16"/>
      <c r="C41" s="16"/>
      <c r="D41" s="16"/>
      <c r="E41" s="16"/>
      <c r="F41" s="16"/>
      <c r="G41" s="7"/>
      <c r="H41" s="2"/>
      <c r="P41" s="7"/>
      <c r="Q41" s="2"/>
    </row>
    <row r="42" spans="1:17" x14ac:dyDescent="0.15">
      <c r="A42" s="16" t="s">
        <v>45</v>
      </c>
      <c r="B42" s="16"/>
      <c r="C42" s="16"/>
      <c r="D42" s="16"/>
      <c r="E42" s="16"/>
      <c r="F42" s="16"/>
      <c r="G42" s="16"/>
      <c r="H42" s="12">
        <v>24</v>
      </c>
      <c r="P42" s="7"/>
      <c r="Q42" s="2"/>
    </row>
    <row r="43" spans="1:17" ht="29.25" customHeight="1" x14ac:dyDescent="0.15">
      <c r="A43" s="15" t="s">
        <v>47</v>
      </c>
      <c r="B43" s="15"/>
      <c r="C43" s="15"/>
      <c r="D43" s="15"/>
      <c r="E43" s="15"/>
      <c r="F43" s="15"/>
      <c r="G43" s="15"/>
      <c r="H43" s="13" t="s">
        <v>49</v>
      </c>
      <c r="P43" s="7"/>
      <c r="Q43" s="2"/>
    </row>
    <row r="44" spans="1:17" x14ac:dyDescent="0.15">
      <c r="A44" s="17" t="s">
        <v>46</v>
      </c>
      <c r="B44" s="17"/>
      <c r="C44" s="17"/>
      <c r="D44" s="17"/>
      <c r="E44" s="17"/>
      <c r="F44" s="17"/>
      <c r="G44" s="17"/>
      <c r="H44" s="13" t="s">
        <v>48</v>
      </c>
      <c r="P44" s="7"/>
      <c r="Q44" s="2"/>
    </row>
    <row r="45" spans="1:17" x14ac:dyDescent="0.15">
      <c r="A45" s="8"/>
      <c r="B45" s="8"/>
      <c r="C45" s="9"/>
      <c r="G45" s="7"/>
      <c r="H45" s="2"/>
      <c r="P45" s="7"/>
      <c r="Q45" s="2"/>
    </row>
    <row r="46" spans="1:17" x14ac:dyDescent="0.15">
      <c r="A46" s="11"/>
      <c r="B46" s="11"/>
      <c r="G46" s="7"/>
      <c r="H46" s="2"/>
      <c r="P46" s="7"/>
      <c r="Q46" s="2"/>
    </row>
    <row r="47" spans="1:17" x14ac:dyDescent="0.15">
      <c r="A47" s="14" t="s">
        <v>51</v>
      </c>
      <c r="B47" s="14"/>
      <c r="C47" s="14"/>
      <c r="D47" s="14"/>
      <c r="E47" s="14"/>
      <c r="F47" s="14"/>
      <c r="G47" s="14"/>
      <c r="H47" s="2"/>
      <c r="P47" s="7"/>
      <c r="Q47" s="2"/>
    </row>
    <row r="48" spans="1:17" x14ac:dyDescent="0.15">
      <c r="A48" s="11"/>
      <c r="B48" s="11"/>
      <c r="G48" s="7"/>
      <c r="H48" s="2"/>
      <c r="P48" s="7"/>
      <c r="Q48" s="2"/>
    </row>
    <row r="49" spans="1:17" x14ac:dyDescent="0.15">
      <c r="A49" s="20" t="s">
        <v>52</v>
      </c>
      <c r="B49" s="20"/>
      <c r="C49" s="20"/>
      <c r="D49" s="20"/>
      <c r="E49" s="20"/>
      <c r="F49" s="20"/>
      <c r="G49" s="20"/>
      <c r="H49" s="20"/>
      <c r="I49" s="20"/>
      <c r="P49" s="7"/>
      <c r="Q49" s="2"/>
    </row>
    <row r="50" spans="1:17" x14ac:dyDescent="0.15">
      <c r="A50" s="11"/>
      <c r="B50" s="11"/>
      <c r="G50" s="7"/>
      <c r="H50" s="2"/>
      <c r="P50" s="7"/>
      <c r="Q50" s="2"/>
    </row>
    <row r="51" spans="1:17" x14ac:dyDescent="0.15">
      <c r="A51" s="11"/>
      <c r="B51" s="11"/>
      <c r="G51" s="7"/>
      <c r="H51" s="2"/>
      <c r="P51" s="7"/>
      <c r="Q51" s="2"/>
    </row>
    <row r="52" spans="1:17" x14ac:dyDescent="0.15">
      <c r="H52" s="2"/>
    </row>
    <row r="54" spans="1:17" x14ac:dyDescent="0.15">
      <c r="H54" s="2"/>
      <c r="Q54" s="2"/>
    </row>
  </sheetData>
  <sheetProtection algorithmName="SHA-512" hashValue="Cb3sxzT69EFxgJ9+XlttcpJ+yGt1fdj8YyB6y8i/6QE/rGyuItsERP42SqNh54Z5mvW/UR00WcGOuBQS/GKiEw==" saltValue="ceaHEKK/0X6WDn1SIiiYPQ==" spinCount="100000" sheet="1" objects="1" scenarios="1" formatCells="0" formatColumns="0" formatRows="0" autoFilter="0" pivotTables="0"/>
  <mergeCells count="9">
    <mergeCell ref="A1:I1"/>
    <mergeCell ref="A49:I49"/>
    <mergeCell ref="A47:G47"/>
    <mergeCell ref="A40:F40"/>
    <mergeCell ref="A41:F41"/>
    <mergeCell ref="A31:G31"/>
    <mergeCell ref="A42:G42"/>
    <mergeCell ref="A43:G43"/>
    <mergeCell ref="A44:G44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Roman,Normale"&amp;12&amp;A</oddHeader>
    <oddFooter>&amp;C&amp;"Times New Roman,Normale"&amp;12Pagina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32885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ADRIANO DI BLASI</dc:creator>
  <dc:description/>
  <cp:lastModifiedBy>Carriola Matteo</cp:lastModifiedBy>
  <cp:revision>703</cp:revision>
  <dcterms:created xsi:type="dcterms:W3CDTF">2017-04-26T09:55:10Z</dcterms:created>
  <dcterms:modified xsi:type="dcterms:W3CDTF">2022-01-04T15:43:15Z</dcterms:modified>
  <dc:language>it-IT</dc:language>
</cp:coreProperties>
</file>